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8145" activeTab="0"/>
  </bookViews>
  <sheets>
    <sheet name="V3010 DVR Storage Calculator" sheetId="1" r:id="rId1"/>
    <sheet name="Drop Down List Tables &amp; Formul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<sst xmlns="http://schemas.openxmlformats.org/spreadsheetml/2006/main" count="40" uniqueCount="32">
  <si>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# Channels</t>
  </si>
  <si>
    <t>Frame Rate</t>
  </si>
  <si>
    <t>CIF</t>
  </si>
  <si>
    <t># Days</t>
  </si>
  <si>
    <t>Drive Space Required</t>
  </si>
  <si>
    <t>TB</t>
  </si>
  <si>
    <t>GB</t>
  </si>
  <si>
    <t xml:space="preserve"> </t>
  </si>
  <si>
    <t>(HD size) = [3 X (#Chan.)] X [(FR)/30)] X [(#CIF)] X [(Bit Rate)/512] X [(#Days)] X [(%Motion)/100] X [(#Hours)/24]</t>
  </si>
  <si>
    <t>Max Bit Rate</t>
  </si>
  <si>
    <t>D</t>
  </si>
  <si>
    <t>a</t>
  </si>
  <si>
    <t>y</t>
  </si>
  <si>
    <t>s</t>
  </si>
  <si>
    <t>#</t>
  </si>
  <si>
    <t>Motion %</t>
  </si>
  <si>
    <t>Input Data -&gt;&gt;&gt;</t>
  </si>
  <si>
    <t># Hours / Day</t>
  </si>
  <si>
    <t>Number of  Channels</t>
  </si>
  <si>
    <t>Resolution</t>
  </si>
  <si>
    <t>QCIF</t>
  </si>
  <si>
    <t>176 X 120</t>
  </si>
  <si>
    <t>352 X 240</t>
  </si>
  <si>
    <t>2CIF</t>
  </si>
  <si>
    <t>704 X 240</t>
  </si>
  <si>
    <t>DCIF</t>
  </si>
  <si>
    <t>528 X 320</t>
  </si>
  <si>
    <t>4CIF</t>
  </si>
  <si>
    <t>704 X 480</t>
  </si>
  <si>
    <t>#  Channels</t>
  </si>
  <si>
    <t>51 Stouts Lane, Monmouth Junction, NJ 08852 USA  •  www.infinova.com  •  Toll-free US: 1-888-685-2002  •  Tel: 1-732-355-9100  •  Fax: 1-732-355-9101  •  E-mail: sales@infinova.com  •  Specifications are subject to change without notice.</t>
  </si>
  <si>
    <t>DVR Storage Calculator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</si>
</sst>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28"/>
      <color indexed="8"/>
      <name val="Arial Rounded MT Bold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9"/>
      <name val="Arial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Times New Roman"/>
      <family val="1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b/>
      <sz val="28"/>
      <color theme="1"/>
      <name val="Arial Rounded MT Bold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8"/>
      <color theme="0"/>
      <name val="Arial"/>
      <family val="2"/>
    </font>
    <font>
      <sz val="11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002060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B0F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rgb="FF00B0F0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 style="thin">
        <color rgb="FF00B0F0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B0F0"/>
      </left>
      <right style="thin"/>
      <top style="medium"/>
      <bottom style="thin"/>
    </border>
    <border>
      <left style="thin"/>
      <right style="thin">
        <color rgb="FF00B0F0"/>
      </right>
      <top style="medium"/>
      <bottom style="thin"/>
    </border>
    <border>
      <left style="thin">
        <color rgb="FF00B0F0"/>
      </left>
      <right style="thin"/>
      <top style="thin"/>
      <bottom style="medium"/>
    </border>
    <border>
      <left style="thin"/>
      <right style="thin">
        <color rgb="FF00B0F0"/>
      </right>
      <top style="thin"/>
      <bottom style="medium"/>
    </border>
    <border>
      <left style="thin">
        <color rgb="FF00B0F0"/>
      </left>
      <right>
        <color indexed="63"/>
      </right>
      <top>
        <color indexed="63"/>
      </top>
      <bottom style="thin">
        <color rgb="FF00B0F0"/>
      </bottom>
    </border>
    <border>
      <left style="thin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70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4" fillId="33" borderId="16" xfId="0" applyFont="1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69" fillId="33" borderId="17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75" fillId="33" borderId="19" xfId="0" applyFont="1" applyFill="1" applyBorder="1" applyAlignment="1">
      <alignment/>
    </xf>
    <xf numFmtId="0" fontId="70" fillId="35" borderId="0" xfId="0" applyFont="1" applyFill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right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3" fontId="77" fillId="35" borderId="22" xfId="0" applyNumberFormat="1" applyFont="1" applyFill="1" applyBorder="1" applyAlignment="1">
      <alignment horizontal="center" vertical="center"/>
    </xf>
    <xf numFmtId="3" fontId="77" fillId="35" borderId="23" xfId="0" applyNumberFormat="1" applyFont="1" applyFill="1" applyBorder="1" applyAlignment="1">
      <alignment horizontal="center" vertical="center"/>
    </xf>
    <xf numFmtId="3" fontId="77" fillId="35" borderId="24" xfId="0" applyNumberFormat="1" applyFont="1" applyFill="1" applyBorder="1" applyAlignment="1">
      <alignment horizontal="center" vertical="center"/>
    </xf>
    <xf numFmtId="3" fontId="77" fillId="35" borderId="12" xfId="0" applyNumberFormat="1" applyFont="1" applyFill="1" applyBorder="1" applyAlignment="1">
      <alignment horizontal="center" vertical="center"/>
    </xf>
    <xf numFmtId="3" fontId="77" fillId="35" borderId="25" xfId="0" applyNumberFormat="1" applyFont="1" applyFill="1" applyBorder="1" applyAlignment="1">
      <alignment horizontal="center" vertical="center"/>
    </xf>
    <xf numFmtId="3" fontId="77" fillId="35" borderId="13" xfId="0" applyNumberFormat="1" applyFont="1" applyFill="1" applyBorder="1" applyAlignment="1">
      <alignment horizontal="center" vertical="center"/>
    </xf>
    <xf numFmtId="3" fontId="77" fillId="35" borderId="14" xfId="0" applyNumberFormat="1" applyFont="1" applyFill="1" applyBorder="1" applyAlignment="1">
      <alignment horizontal="center" vertical="center"/>
    </xf>
    <xf numFmtId="3" fontId="77" fillId="35" borderId="26" xfId="0" applyNumberFormat="1" applyFont="1" applyFill="1" applyBorder="1" applyAlignment="1">
      <alignment horizontal="center" vertical="center"/>
    </xf>
    <xf numFmtId="3" fontId="77" fillId="35" borderId="15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75" fillId="33" borderId="0" xfId="0" applyFont="1" applyFill="1" applyAlignment="1">
      <alignment/>
    </xf>
    <xf numFmtId="0" fontId="82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indent="2"/>
    </xf>
    <xf numFmtId="0" fontId="69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76" fillId="0" borderId="29" xfId="58" applyNumberFormat="1" applyFont="1" applyBorder="1" applyAlignment="1">
      <alignment horizontal="center" vertical="center"/>
    </xf>
    <xf numFmtId="0" fontId="83" fillId="0" borderId="30" xfId="0" applyFont="1" applyBorder="1" applyAlignment="1">
      <alignment/>
    </xf>
    <xf numFmtId="0" fontId="69" fillId="33" borderId="27" xfId="0" applyFont="1" applyFill="1" applyBorder="1" applyAlignment="1">
      <alignment horizontal="center" wrapText="1"/>
    </xf>
    <xf numFmtId="0" fontId="76" fillId="0" borderId="29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0" fillId="0" borderId="0" xfId="0" applyAlignment="1">
      <alignment/>
    </xf>
    <xf numFmtId="0" fontId="8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6" borderId="22" xfId="41" applyFont="1" applyFill="1" applyBorder="1" applyAlignment="1">
      <alignment horizontal="center" shrinkToFit="1"/>
    </xf>
    <xf numFmtId="0" fontId="0" fillId="0" borderId="23" xfId="0" applyBorder="1" applyAlignment="1">
      <alignment/>
    </xf>
    <xf numFmtId="0" fontId="76" fillId="0" borderId="14" xfId="0" applyFont="1" applyBorder="1" applyAlignment="1">
      <alignment horizontal="center" vertical="center" wrapText="1"/>
    </xf>
    <xf numFmtId="0" fontId="83" fillId="0" borderId="26" xfId="0" applyFont="1" applyBorder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3" fontId="75" fillId="33" borderId="31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33" borderId="33" xfId="0" applyFont="1" applyFill="1" applyBorder="1" applyAlignment="1">
      <alignment horizontal="center" wrapText="1"/>
    </xf>
    <xf numFmtId="0" fontId="84" fillId="0" borderId="28" xfId="0" applyFont="1" applyBorder="1" applyAlignment="1">
      <alignment/>
    </xf>
    <xf numFmtId="0" fontId="76" fillId="0" borderId="34" xfId="0" applyFont="1" applyBorder="1" applyAlignment="1">
      <alignment horizontal="center" vertical="center"/>
    </xf>
    <xf numFmtId="0" fontId="85" fillId="0" borderId="3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0</xdr:row>
      <xdr:rowOff>95250</xdr:rowOff>
    </xdr:from>
    <xdr:to>
      <xdr:col>19</xdr:col>
      <xdr:colOff>333375</xdr:colOff>
      <xdr:row>5</xdr:row>
      <xdr:rowOff>123825</xdr:rowOff>
    </xdr:to>
    <xdr:pic>
      <xdr:nvPicPr>
        <xdr:cNvPr id="1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95250"/>
          <a:ext cx="2619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104775</xdr:rowOff>
    </xdr:from>
    <xdr:to>
      <xdr:col>10</xdr:col>
      <xdr:colOff>57150</xdr:colOff>
      <xdr:row>54</xdr:row>
      <xdr:rowOff>123825</xdr:rowOff>
    </xdr:to>
    <xdr:pic>
      <xdr:nvPicPr>
        <xdr:cNvPr id="2" name="Infinova-3010-DVR-for-we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953375"/>
          <a:ext cx="55054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47</xdr:row>
      <xdr:rowOff>38100</xdr:rowOff>
    </xdr:from>
    <xdr:to>
      <xdr:col>19</xdr:col>
      <xdr:colOff>533400</xdr:colOff>
      <xdr:row>53</xdr:row>
      <xdr:rowOff>66675</xdr:rowOff>
    </xdr:to>
    <xdr:pic>
      <xdr:nvPicPr>
        <xdr:cNvPr id="3" name="DVR real panel 06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8277225"/>
          <a:ext cx="571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7"/>
  <sheetViews>
    <sheetView showGridLines="0" tabSelected="1" zoomScalePageLayoutView="0" workbookViewId="0" topLeftCell="A1">
      <selection activeCell="G21" sqref="G21"/>
    </sheetView>
  </sheetViews>
  <sheetFormatPr defaultColWidth="9.140625" defaultRowHeight="15"/>
  <cols>
    <col min="1" max="1" width="5.00390625" style="0" customWidth="1"/>
    <col min="2" max="2" width="6.28125" style="0" customWidth="1"/>
    <col min="3" max="4" width="8.7109375" style="0" customWidth="1"/>
    <col min="5" max="6" width="8.7109375" style="3" customWidth="1"/>
    <col min="7" max="7" width="8.7109375" style="0" customWidth="1"/>
    <col min="8" max="8" width="9.00390625" style="0" customWidth="1"/>
    <col min="9" max="9" width="9.7109375" style="0" customWidth="1"/>
    <col min="10" max="18" width="8.7109375" style="0" customWidth="1"/>
    <col min="19" max="19" width="12.7109375" style="0" customWidth="1"/>
    <col min="20" max="20" width="8.7109375" style="0" customWidth="1"/>
  </cols>
  <sheetData>
    <row r="1" ht="15"/>
    <row r="2" ht="15"/>
    <row r="3" ht="15"/>
    <row r="4" ht="15"/>
    <row r="5" ht="15"/>
    <row r="6" spans="5:14" ht="33" customHeight="1">
      <c r="E6" s="11" t="s">
        <v>7</v>
      </c>
      <c r="F6" s="11" t="s">
        <v>31</v>
      </c>
      <c r="G6" s="10"/>
      <c r="H6" s="10"/>
      <c r="I6" s="10"/>
      <c r="J6" s="10"/>
      <c r="K6" s="10"/>
      <c r="L6" s="10"/>
      <c r="M6" s="10"/>
      <c r="N6" s="10"/>
    </row>
    <row r="7" ht="6.75" customHeight="1" thickBot="1"/>
    <row r="8" spans="4:19" ht="18.75" customHeight="1">
      <c r="D8" s="63" t="s">
        <v>18</v>
      </c>
      <c r="E8" s="64"/>
      <c r="F8" s="54"/>
      <c r="G8" s="73" t="s">
        <v>1</v>
      </c>
      <c r="H8" s="74"/>
      <c r="I8" s="26" t="s">
        <v>2</v>
      </c>
      <c r="J8" s="57" t="s">
        <v>9</v>
      </c>
      <c r="K8" s="54"/>
      <c r="L8" s="53" t="s">
        <v>15</v>
      </c>
      <c r="M8" s="54"/>
      <c r="N8" s="57" t="s">
        <v>17</v>
      </c>
      <c r="O8" s="54"/>
      <c r="P8" s="25" t="s">
        <v>3</v>
      </c>
      <c r="R8" s="12" t="s">
        <v>2</v>
      </c>
      <c r="S8" s="13" t="s">
        <v>19</v>
      </c>
    </row>
    <row r="9" spans="1:19" ht="16.5" thickBot="1">
      <c r="A9" s="18" t="s">
        <v>16</v>
      </c>
      <c r="B9" s="18"/>
      <c r="C9" s="19"/>
      <c r="D9" s="65">
        <v>16</v>
      </c>
      <c r="E9" s="66"/>
      <c r="F9" s="56"/>
      <c r="G9" s="75">
        <v>6</v>
      </c>
      <c r="H9" s="76"/>
      <c r="I9" s="29">
        <v>1</v>
      </c>
      <c r="J9" s="58">
        <v>512</v>
      </c>
      <c r="K9" s="56"/>
      <c r="L9" s="55">
        <v>100</v>
      </c>
      <c r="M9" s="56"/>
      <c r="N9" s="58">
        <v>24</v>
      </c>
      <c r="O9" s="56"/>
      <c r="P9" s="30">
        <v>30</v>
      </c>
      <c r="R9" s="14" t="s">
        <v>20</v>
      </c>
      <c r="S9" s="15" t="s">
        <v>21</v>
      </c>
    </row>
    <row r="10" spans="18:19" ht="15.75" customHeight="1">
      <c r="R10" s="14" t="s">
        <v>2</v>
      </c>
      <c r="S10" s="15" t="s">
        <v>22</v>
      </c>
    </row>
    <row r="11" spans="3:19" ht="23.25" customHeight="1">
      <c r="C11" s="5"/>
      <c r="D11" s="5"/>
      <c r="G11" s="20" t="s">
        <v>4</v>
      </c>
      <c r="H11" s="23"/>
      <c r="I11" s="23"/>
      <c r="J11" s="24"/>
      <c r="K11" s="69">
        <f>(3*D9)*((G9/30)*I9*(J9/512)*(P9*(L9/100))*(N9/24))</f>
        <v>288</v>
      </c>
      <c r="L11" s="70"/>
      <c r="M11" s="27" t="s">
        <v>6</v>
      </c>
      <c r="R11" s="14" t="s">
        <v>23</v>
      </c>
      <c r="S11" s="15" t="s">
        <v>24</v>
      </c>
    </row>
    <row r="12" spans="3:19" ht="22.5" customHeight="1">
      <c r="C12" s="5"/>
      <c r="D12" s="5"/>
      <c r="G12" s="21"/>
      <c r="H12" s="21"/>
      <c r="I12" s="21"/>
      <c r="J12" s="22"/>
      <c r="K12" s="71">
        <f>K11/1000</f>
        <v>0.288</v>
      </c>
      <c r="L12" s="72"/>
      <c r="M12" s="50" t="s">
        <v>5</v>
      </c>
      <c r="R12" s="14" t="s">
        <v>25</v>
      </c>
      <c r="S12" s="15" t="s">
        <v>26</v>
      </c>
    </row>
    <row r="13" spans="2:19" ht="18.75" thickBot="1">
      <c r="B13" s="2"/>
      <c r="C13" s="31"/>
      <c r="D13" s="37" t="s">
        <v>29</v>
      </c>
      <c r="E13" s="31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R13" s="16" t="s">
        <v>27</v>
      </c>
      <c r="S13" s="17" t="s">
        <v>28</v>
      </c>
    </row>
    <row r="14" spans="1:18" ht="12" customHeight="1" thickBot="1">
      <c r="A14" s="7"/>
      <c r="B14" s="6" t="s">
        <v>7</v>
      </c>
      <c r="C14" s="36">
        <v>1</v>
      </c>
      <c r="D14" s="36">
        <v>2</v>
      </c>
      <c r="E14" s="36">
        <v>3</v>
      </c>
      <c r="F14" s="36">
        <v>4</v>
      </c>
      <c r="G14" s="36">
        <v>5</v>
      </c>
      <c r="H14" s="36">
        <v>6</v>
      </c>
      <c r="I14" s="36">
        <v>7</v>
      </c>
      <c r="J14" s="36">
        <v>8</v>
      </c>
      <c r="K14" s="36">
        <v>9</v>
      </c>
      <c r="L14" s="36">
        <v>10</v>
      </c>
      <c r="M14" s="36">
        <v>11</v>
      </c>
      <c r="N14" s="36">
        <v>12</v>
      </c>
      <c r="O14" s="36">
        <v>13</v>
      </c>
      <c r="P14" s="36">
        <v>14</v>
      </c>
      <c r="Q14" s="36">
        <v>15</v>
      </c>
      <c r="R14" s="36">
        <v>16</v>
      </c>
    </row>
    <row r="15" spans="1:18" ht="12" customHeight="1">
      <c r="A15" s="37" t="s">
        <v>14</v>
      </c>
      <c r="B15" s="32">
        <v>1</v>
      </c>
      <c r="C15" s="38">
        <f aca="true" t="shared" si="0" ref="C15:R24">((3*C$14)*($G$9/30))*(($I$9))*(($J$9)/512)*(($B15))*(($L$9)/100)*(($N$9)/24)</f>
        <v>0.6000000000000001</v>
      </c>
      <c r="D15" s="39">
        <f t="shared" si="0"/>
        <v>1.2000000000000002</v>
      </c>
      <c r="E15" s="39">
        <f t="shared" si="0"/>
        <v>1.8</v>
      </c>
      <c r="F15" s="39">
        <f t="shared" si="0"/>
        <v>2.4000000000000004</v>
      </c>
      <c r="G15" s="39">
        <f t="shared" si="0"/>
        <v>3</v>
      </c>
      <c r="H15" s="39">
        <f t="shared" si="0"/>
        <v>3.6</v>
      </c>
      <c r="I15" s="39">
        <f t="shared" si="0"/>
        <v>4.2</v>
      </c>
      <c r="J15" s="39">
        <f t="shared" si="0"/>
        <v>4.800000000000001</v>
      </c>
      <c r="K15" s="39">
        <f t="shared" si="0"/>
        <v>5.4</v>
      </c>
      <c r="L15" s="39">
        <f t="shared" si="0"/>
        <v>6</v>
      </c>
      <c r="M15" s="39">
        <f t="shared" si="0"/>
        <v>6.6000000000000005</v>
      </c>
      <c r="N15" s="39">
        <f t="shared" si="0"/>
        <v>7.2</v>
      </c>
      <c r="O15" s="39">
        <f t="shared" si="0"/>
        <v>7.800000000000001</v>
      </c>
      <c r="P15" s="39">
        <f t="shared" si="0"/>
        <v>8.4</v>
      </c>
      <c r="Q15" s="39">
        <f t="shared" si="0"/>
        <v>9</v>
      </c>
      <c r="R15" s="40">
        <f t="shared" si="0"/>
        <v>9.600000000000001</v>
      </c>
    </row>
    <row r="16" spans="1:18" ht="12" customHeight="1">
      <c r="A16" s="37" t="s">
        <v>7</v>
      </c>
      <c r="B16" s="32">
        <v>2</v>
      </c>
      <c r="C16" s="41">
        <f t="shared" si="0"/>
        <v>1.2000000000000002</v>
      </c>
      <c r="D16" s="42">
        <f t="shared" si="0"/>
        <v>2.4000000000000004</v>
      </c>
      <c r="E16" s="42">
        <f t="shared" si="0"/>
        <v>3.6</v>
      </c>
      <c r="F16" s="42">
        <f t="shared" si="0"/>
        <v>4.800000000000001</v>
      </c>
      <c r="G16" s="42">
        <f t="shared" si="0"/>
        <v>6</v>
      </c>
      <c r="H16" s="42">
        <f t="shared" si="0"/>
        <v>7.2</v>
      </c>
      <c r="I16" s="42">
        <f t="shared" si="0"/>
        <v>8.4</v>
      </c>
      <c r="J16" s="42">
        <f t="shared" si="0"/>
        <v>9.600000000000001</v>
      </c>
      <c r="K16" s="42">
        <f t="shared" si="0"/>
        <v>10.8</v>
      </c>
      <c r="L16" s="42">
        <f t="shared" si="0"/>
        <v>12</v>
      </c>
      <c r="M16" s="42">
        <f t="shared" si="0"/>
        <v>13.200000000000001</v>
      </c>
      <c r="N16" s="42">
        <f t="shared" si="0"/>
        <v>14.4</v>
      </c>
      <c r="O16" s="42">
        <f t="shared" si="0"/>
        <v>15.600000000000001</v>
      </c>
      <c r="P16" s="42">
        <f t="shared" si="0"/>
        <v>16.8</v>
      </c>
      <c r="Q16" s="42">
        <f t="shared" si="0"/>
        <v>18</v>
      </c>
      <c r="R16" s="43">
        <f t="shared" si="0"/>
        <v>19.200000000000003</v>
      </c>
    </row>
    <row r="17" spans="1:18" ht="12" customHeight="1">
      <c r="A17" s="59" t="s">
        <v>10</v>
      </c>
      <c r="B17" s="32">
        <v>3</v>
      </c>
      <c r="C17" s="41">
        <f t="shared" si="0"/>
        <v>1.8000000000000003</v>
      </c>
      <c r="D17" s="42">
        <f t="shared" si="0"/>
        <v>3.6000000000000005</v>
      </c>
      <c r="E17" s="42">
        <f t="shared" si="0"/>
        <v>5.4</v>
      </c>
      <c r="F17" s="42">
        <f t="shared" si="0"/>
        <v>7.200000000000001</v>
      </c>
      <c r="G17" s="42">
        <f t="shared" si="0"/>
        <v>9</v>
      </c>
      <c r="H17" s="42">
        <f t="shared" si="0"/>
        <v>10.8</v>
      </c>
      <c r="I17" s="42">
        <f t="shared" si="0"/>
        <v>12.600000000000001</v>
      </c>
      <c r="J17" s="42">
        <f t="shared" si="0"/>
        <v>14.400000000000002</v>
      </c>
      <c r="K17" s="42">
        <f t="shared" si="0"/>
        <v>16.200000000000003</v>
      </c>
      <c r="L17" s="42">
        <f t="shared" si="0"/>
        <v>18</v>
      </c>
      <c r="M17" s="42">
        <f t="shared" si="0"/>
        <v>19.8</v>
      </c>
      <c r="N17" s="42">
        <f t="shared" si="0"/>
        <v>21.6</v>
      </c>
      <c r="O17" s="42">
        <f t="shared" si="0"/>
        <v>23.400000000000002</v>
      </c>
      <c r="P17" s="42">
        <f t="shared" si="0"/>
        <v>25.200000000000003</v>
      </c>
      <c r="Q17" s="42">
        <f t="shared" si="0"/>
        <v>27</v>
      </c>
      <c r="R17" s="43">
        <f t="shared" si="0"/>
        <v>28.800000000000004</v>
      </c>
    </row>
    <row r="18" spans="1:18" ht="12" customHeight="1">
      <c r="A18" s="60"/>
      <c r="B18" s="32">
        <v>4</v>
      </c>
      <c r="C18" s="41">
        <f t="shared" si="0"/>
        <v>2.4000000000000004</v>
      </c>
      <c r="D18" s="42">
        <f t="shared" si="0"/>
        <v>4.800000000000001</v>
      </c>
      <c r="E18" s="42">
        <f t="shared" si="0"/>
        <v>7.2</v>
      </c>
      <c r="F18" s="42">
        <f t="shared" si="0"/>
        <v>9.600000000000001</v>
      </c>
      <c r="G18" s="42">
        <f t="shared" si="0"/>
        <v>12</v>
      </c>
      <c r="H18" s="42">
        <f t="shared" si="0"/>
        <v>14.4</v>
      </c>
      <c r="I18" s="42">
        <f t="shared" si="0"/>
        <v>16.8</v>
      </c>
      <c r="J18" s="42">
        <f t="shared" si="0"/>
        <v>19.200000000000003</v>
      </c>
      <c r="K18" s="42">
        <f t="shared" si="0"/>
        <v>21.6</v>
      </c>
      <c r="L18" s="42">
        <f t="shared" si="0"/>
        <v>24</v>
      </c>
      <c r="M18" s="42">
        <f t="shared" si="0"/>
        <v>26.400000000000002</v>
      </c>
      <c r="N18" s="42">
        <f t="shared" si="0"/>
        <v>28.8</v>
      </c>
      <c r="O18" s="42">
        <f t="shared" si="0"/>
        <v>31.200000000000003</v>
      </c>
      <c r="P18" s="42">
        <f t="shared" si="0"/>
        <v>33.6</v>
      </c>
      <c r="Q18" s="42">
        <f t="shared" si="0"/>
        <v>36</v>
      </c>
      <c r="R18" s="43">
        <f t="shared" si="0"/>
        <v>38.400000000000006</v>
      </c>
    </row>
    <row r="19" spans="1:18" ht="12" customHeight="1">
      <c r="A19" s="37" t="s">
        <v>11</v>
      </c>
      <c r="B19" s="32">
        <v>5</v>
      </c>
      <c r="C19" s="41">
        <f t="shared" si="0"/>
        <v>3.0000000000000004</v>
      </c>
      <c r="D19" s="42">
        <f t="shared" si="0"/>
        <v>6.000000000000001</v>
      </c>
      <c r="E19" s="42">
        <f t="shared" si="0"/>
        <v>9</v>
      </c>
      <c r="F19" s="42">
        <f t="shared" si="0"/>
        <v>12.000000000000002</v>
      </c>
      <c r="G19" s="42">
        <f t="shared" si="0"/>
        <v>15</v>
      </c>
      <c r="H19" s="42">
        <f t="shared" si="0"/>
        <v>18</v>
      </c>
      <c r="I19" s="42">
        <f t="shared" si="0"/>
        <v>21</v>
      </c>
      <c r="J19" s="42">
        <f t="shared" si="0"/>
        <v>24.000000000000004</v>
      </c>
      <c r="K19" s="42">
        <f t="shared" si="0"/>
        <v>27</v>
      </c>
      <c r="L19" s="42">
        <f t="shared" si="0"/>
        <v>30</v>
      </c>
      <c r="M19" s="42">
        <f t="shared" si="0"/>
        <v>33</v>
      </c>
      <c r="N19" s="42">
        <f t="shared" si="0"/>
        <v>36</v>
      </c>
      <c r="O19" s="42">
        <f t="shared" si="0"/>
        <v>39</v>
      </c>
      <c r="P19" s="42">
        <f t="shared" si="0"/>
        <v>42</v>
      </c>
      <c r="Q19" s="42">
        <f t="shared" si="0"/>
        <v>45</v>
      </c>
      <c r="R19" s="43">
        <f t="shared" si="0"/>
        <v>48.00000000000001</v>
      </c>
    </row>
    <row r="20" spans="1:18" ht="12" customHeight="1">
      <c r="A20" s="61" t="s">
        <v>12</v>
      </c>
      <c r="B20" s="32">
        <v>6</v>
      </c>
      <c r="C20" s="41">
        <f t="shared" si="0"/>
        <v>3.6000000000000005</v>
      </c>
      <c r="D20" s="42">
        <f t="shared" si="0"/>
        <v>7.200000000000001</v>
      </c>
      <c r="E20" s="42">
        <f t="shared" si="0"/>
        <v>10.8</v>
      </c>
      <c r="F20" s="42">
        <f t="shared" si="0"/>
        <v>14.400000000000002</v>
      </c>
      <c r="G20" s="42">
        <f t="shared" si="0"/>
        <v>18</v>
      </c>
      <c r="H20" s="42">
        <f t="shared" si="0"/>
        <v>21.6</v>
      </c>
      <c r="I20" s="42">
        <f t="shared" si="0"/>
        <v>25.200000000000003</v>
      </c>
      <c r="J20" s="42">
        <f t="shared" si="0"/>
        <v>28.800000000000004</v>
      </c>
      <c r="K20" s="42">
        <f t="shared" si="0"/>
        <v>32.400000000000006</v>
      </c>
      <c r="L20" s="42">
        <f t="shared" si="0"/>
        <v>36</v>
      </c>
      <c r="M20" s="42">
        <f t="shared" si="0"/>
        <v>39.6</v>
      </c>
      <c r="N20" s="42">
        <f t="shared" si="0"/>
        <v>43.2</v>
      </c>
      <c r="O20" s="42">
        <f t="shared" si="0"/>
        <v>46.800000000000004</v>
      </c>
      <c r="P20" s="42">
        <f t="shared" si="0"/>
        <v>50.400000000000006</v>
      </c>
      <c r="Q20" s="42">
        <f t="shared" si="0"/>
        <v>54</v>
      </c>
      <c r="R20" s="43">
        <f t="shared" si="0"/>
        <v>57.60000000000001</v>
      </c>
    </row>
    <row r="21" spans="1:18" ht="12" customHeight="1">
      <c r="A21" s="62"/>
      <c r="B21" s="32">
        <v>7</v>
      </c>
      <c r="C21" s="41">
        <f t="shared" si="0"/>
        <v>4.200000000000001</v>
      </c>
      <c r="D21" s="42">
        <f t="shared" si="0"/>
        <v>8.400000000000002</v>
      </c>
      <c r="E21" s="42">
        <f t="shared" si="0"/>
        <v>12.6</v>
      </c>
      <c r="F21" s="42">
        <f t="shared" si="0"/>
        <v>16.800000000000004</v>
      </c>
      <c r="G21" s="42">
        <f t="shared" si="0"/>
        <v>21</v>
      </c>
      <c r="H21" s="42">
        <f t="shared" si="0"/>
        <v>25.2</v>
      </c>
      <c r="I21" s="42">
        <f t="shared" si="0"/>
        <v>29.400000000000002</v>
      </c>
      <c r="J21" s="42">
        <f t="shared" si="0"/>
        <v>33.60000000000001</v>
      </c>
      <c r="K21" s="42">
        <f t="shared" si="0"/>
        <v>37.800000000000004</v>
      </c>
      <c r="L21" s="42">
        <f t="shared" si="0"/>
        <v>42</v>
      </c>
      <c r="M21" s="42">
        <f t="shared" si="0"/>
        <v>46.2</v>
      </c>
      <c r="N21" s="42">
        <f t="shared" si="0"/>
        <v>50.4</v>
      </c>
      <c r="O21" s="42">
        <f t="shared" si="0"/>
        <v>54.60000000000001</v>
      </c>
      <c r="P21" s="42">
        <f t="shared" si="0"/>
        <v>58.800000000000004</v>
      </c>
      <c r="Q21" s="42">
        <f t="shared" si="0"/>
        <v>63</v>
      </c>
      <c r="R21" s="43">
        <f t="shared" si="0"/>
        <v>67.20000000000002</v>
      </c>
    </row>
    <row r="22" spans="1:18" ht="12" customHeight="1">
      <c r="A22" s="47" t="s">
        <v>13</v>
      </c>
      <c r="B22" s="32">
        <v>8</v>
      </c>
      <c r="C22" s="41">
        <f t="shared" si="0"/>
        <v>4.800000000000001</v>
      </c>
      <c r="D22" s="42">
        <f t="shared" si="0"/>
        <v>9.600000000000001</v>
      </c>
      <c r="E22" s="42">
        <f t="shared" si="0"/>
        <v>14.4</v>
      </c>
      <c r="F22" s="42">
        <f t="shared" si="0"/>
        <v>19.200000000000003</v>
      </c>
      <c r="G22" s="42">
        <f t="shared" si="0"/>
        <v>24</v>
      </c>
      <c r="H22" s="42">
        <f t="shared" si="0"/>
        <v>28.8</v>
      </c>
      <c r="I22" s="42">
        <f t="shared" si="0"/>
        <v>33.6</v>
      </c>
      <c r="J22" s="42">
        <f t="shared" si="0"/>
        <v>38.400000000000006</v>
      </c>
      <c r="K22" s="42">
        <f t="shared" si="0"/>
        <v>43.2</v>
      </c>
      <c r="L22" s="42">
        <f t="shared" si="0"/>
        <v>48</v>
      </c>
      <c r="M22" s="42">
        <f t="shared" si="0"/>
        <v>52.800000000000004</v>
      </c>
      <c r="N22" s="42">
        <f t="shared" si="0"/>
        <v>57.6</v>
      </c>
      <c r="O22" s="42">
        <f t="shared" si="0"/>
        <v>62.400000000000006</v>
      </c>
      <c r="P22" s="42">
        <f t="shared" si="0"/>
        <v>67.2</v>
      </c>
      <c r="Q22" s="42">
        <f t="shared" si="0"/>
        <v>72</v>
      </c>
      <c r="R22" s="43">
        <f t="shared" si="0"/>
        <v>76.80000000000001</v>
      </c>
    </row>
    <row r="23" spans="1:18" ht="12" customHeight="1">
      <c r="A23" s="33"/>
      <c r="B23" s="32">
        <v>9</v>
      </c>
      <c r="C23" s="41">
        <f t="shared" si="0"/>
        <v>5.4</v>
      </c>
      <c r="D23" s="42">
        <f t="shared" si="0"/>
        <v>10.8</v>
      </c>
      <c r="E23" s="42">
        <f t="shared" si="0"/>
        <v>16.2</v>
      </c>
      <c r="F23" s="42">
        <f t="shared" si="0"/>
        <v>21.6</v>
      </c>
      <c r="G23" s="42">
        <f t="shared" si="0"/>
        <v>27</v>
      </c>
      <c r="H23" s="42">
        <f t="shared" si="0"/>
        <v>32.4</v>
      </c>
      <c r="I23" s="42">
        <f t="shared" si="0"/>
        <v>37.800000000000004</v>
      </c>
      <c r="J23" s="42">
        <f t="shared" si="0"/>
        <v>43.2</v>
      </c>
      <c r="K23" s="42">
        <f t="shared" si="0"/>
        <v>48.6</v>
      </c>
      <c r="L23" s="42">
        <f t="shared" si="0"/>
        <v>54</v>
      </c>
      <c r="M23" s="42">
        <f t="shared" si="0"/>
        <v>59.400000000000006</v>
      </c>
      <c r="N23" s="42">
        <f t="shared" si="0"/>
        <v>64.8</v>
      </c>
      <c r="O23" s="42">
        <f t="shared" si="0"/>
        <v>70.2</v>
      </c>
      <c r="P23" s="42">
        <f t="shared" si="0"/>
        <v>75.60000000000001</v>
      </c>
      <c r="Q23" s="42">
        <f t="shared" si="0"/>
        <v>81</v>
      </c>
      <c r="R23" s="43">
        <f t="shared" si="0"/>
        <v>86.4</v>
      </c>
    </row>
    <row r="24" spans="1:18" ht="12" customHeight="1">
      <c r="A24" s="33"/>
      <c r="B24" s="32">
        <v>10</v>
      </c>
      <c r="C24" s="41">
        <f t="shared" si="0"/>
        <v>6.000000000000001</v>
      </c>
      <c r="D24" s="42">
        <f t="shared" si="0"/>
        <v>12.000000000000002</v>
      </c>
      <c r="E24" s="42">
        <f t="shared" si="0"/>
        <v>18</v>
      </c>
      <c r="F24" s="42">
        <f t="shared" si="0"/>
        <v>24.000000000000004</v>
      </c>
      <c r="G24" s="42">
        <f t="shared" si="0"/>
        <v>30</v>
      </c>
      <c r="H24" s="42">
        <f t="shared" si="0"/>
        <v>36</v>
      </c>
      <c r="I24" s="42">
        <f t="shared" si="0"/>
        <v>42</v>
      </c>
      <c r="J24" s="42">
        <f t="shared" si="0"/>
        <v>48.00000000000001</v>
      </c>
      <c r="K24" s="42">
        <f t="shared" si="0"/>
        <v>54</v>
      </c>
      <c r="L24" s="42">
        <f t="shared" si="0"/>
        <v>60</v>
      </c>
      <c r="M24" s="42">
        <f t="shared" si="0"/>
        <v>66</v>
      </c>
      <c r="N24" s="42">
        <f t="shared" si="0"/>
        <v>72</v>
      </c>
      <c r="O24" s="42">
        <f t="shared" si="0"/>
        <v>78</v>
      </c>
      <c r="P24" s="42">
        <f t="shared" si="0"/>
        <v>84</v>
      </c>
      <c r="Q24" s="42">
        <f t="shared" si="0"/>
        <v>90</v>
      </c>
      <c r="R24" s="43">
        <f t="shared" si="0"/>
        <v>96.00000000000001</v>
      </c>
    </row>
    <row r="25" spans="1:18" ht="12" customHeight="1">
      <c r="A25" s="34"/>
      <c r="B25" s="32">
        <v>11</v>
      </c>
      <c r="C25" s="41">
        <f aca="true" t="shared" si="1" ref="C25:R34">((3*C$14)*($G$9/30))*(($I$9))*(($J$9)/512)*(($B25))*(($L$9)/100)*(($N$9)/24)</f>
        <v>6.600000000000001</v>
      </c>
      <c r="D25" s="42">
        <f t="shared" si="1"/>
        <v>13.200000000000003</v>
      </c>
      <c r="E25" s="42">
        <f t="shared" si="1"/>
        <v>19.8</v>
      </c>
      <c r="F25" s="42">
        <f t="shared" si="1"/>
        <v>26.400000000000006</v>
      </c>
      <c r="G25" s="42">
        <f t="shared" si="1"/>
        <v>33</v>
      </c>
      <c r="H25" s="42">
        <f t="shared" si="1"/>
        <v>39.6</v>
      </c>
      <c r="I25" s="42">
        <f t="shared" si="1"/>
        <v>46.2</v>
      </c>
      <c r="J25" s="42">
        <f t="shared" si="1"/>
        <v>52.80000000000001</v>
      </c>
      <c r="K25" s="42">
        <f t="shared" si="1"/>
        <v>59.400000000000006</v>
      </c>
      <c r="L25" s="42">
        <f t="shared" si="1"/>
        <v>66</v>
      </c>
      <c r="M25" s="42">
        <f t="shared" si="1"/>
        <v>72.60000000000001</v>
      </c>
      <c r="N25" s="42">
        <f t="shared" si="1"/>
        <v>79.2</v>
      </c>
      <c r="O25" s="42">
        <f t="shared" si="1"/>
        <v>85.80000000000001</v>
      </c>
      <c r="P25" s="42">
        <f t="shared" si="1"/>
        <v>92.4</v>
      </c>
      <c r="Q25" s="42">
        <f t="shared" si="1"/>
        <v>99</v>
      </c>
      <c r="R25" s="43">
        <f t="shared" si="1"/>
        <v>105.60000000000002</v>
      </c>
    </row>
    <row r="26" spans="1:18" ht="12" customHeight="1">
      <c r="A26" s="34"/>
      <c r="B26" s="32">
        <v>12</v>
      </c>
      <c r="C26" s="41">
        <f t="shared" si="1"/>
        <v>7.200000000000001</v>
      </c>
      <c r="D26" s="42">
        <f t="shared" si="1"/>
        <v>14.400000000000002</v>
      </c>
      <c r="E26" s="42">
        <f t="shared" si="1"/>
        <v>21.6</v>
      </c>
      <c r="F26" s="42">
        <f t="shared" si="1"/>
        <v>28.800000000000004</v>
      </c>
      <c r="G26" s="42">
        <f t="shared" si="1"/>
        <v>36</v>
      </c>
      <c r="H26" s="42">
        <f t="shared" si="1"/>
        <v>43.2</v>
      </c>
      <c r="I26" s="42">
        <f t="shared" si="1"/>
        <v>50.400000000000006</v>
      </c>
      <c r="J26" s="42">
        <f t="shared" si="1"/>
        <v>57.60000000000001</v>
      </c>
      <c r="K26" s="42">
        <f t="shared" si="1"/>
        <v>64.80000000000001</v>
      </c>
      <c r="L26" s="42">
        <f t="shared" si="1"/>
        <v>72</v>
      </c>
      <c r="M26" s="42">
        <f t="shared" si="1"/>
        <v>79.2</v>
      </c>
      <c r="N26" s="42">
        <f t="shared" si="1"/>
        <v>86.4</v>
      </c>
      <c r="O26" s="42">
        <f t="shared" si="1"/>
        <v>93.60000000000001</v>
      </c>
      <c r="P26" s="42">
        <f t="shared" si="1"/>
        <v>100.80000000000001</v>
      </c>
      <c r="Q26" s="42">
        <f t="shared" si="1"/>
        <v>108</v>
      </c>
      <c r="R26" s="43">
        <f t="shared" si="1"/>
        <v>115.20000000000002</v>
      </c>
    </row>
    <row r="27" spans="1:18" ht="12" customHeight="1">
      <c r="A27" s="34"/>
      <c r="B27" s="32">
        <v>13</v>
      </c>
      <c r="C27" s="41">
        <f t="shared" si="1"/>
        <v>7.800000000000001</v>
      </c>
      <c r="D27" s="42">
        <f t="shared" si="1"/>
        <v>15.600000000000001</v>
      </c>
      <c r="E27" s="42">
        <f t="shared" si="1"/>
        <v>23.400000000000002</v>
      </c>
      <c r="F27" s="42">
        <f t="shared" si="1"/>
        <v>31.200000000000003</v>
      </c>
      <c r="G27" s="42">
        <f t="shared" si="1"/>
        <v>39</v>
      </c>
      <c r="H27" s="42">
        <f t="shared" si="1"/>
        <v>46.800000000000004</v>
      </c>
      <c r="I27" s="42">
        <f t="shared" si="1"/>
        <v>54.6</v>
      </c>
      <c r="J27" s="42">
        <f t="shared" si="1"/>
        <v>62.400000000000006</v>
      </c>
      <c r="K27" s="42">
        <f t="shared" si="1"/>
        <v>70.2</v>
      </c>
      <c r="L27" s="42">
        <f t="shared" si="1"/>
        <v>78</v>
      </c>
      <c r="M27" s="42">
        <f t="shared" si="1"/>
        <v>85.80000000000001</v>
      </c>
      <c r="N27" s="42">
        <f t="shared" si="1"/>
        <v>93.60000000000001</v>
      </c>
      <c r="O27" s="42">
        <f t="shared" si="1"/>
        <v>101.4</v>
      </c>
      <c r="P27" s="42">
        <f t="shared" si="1"/>
        <v>109.2</v>
      </c>
      <c r="Q27" s="42">
        <f t="shared" si="1"/>
        <v>117</v>
      </c>
      <c r="R27" s="43">
        <f t="shared" si="1"/>
        <v>124.80000000000001</v>
      </c>
    </row>
    <row r="28" spans="1:18" ht="12" customHeight="1">
      <c r="A28" s="34"/>
      <c r="B28" s="32">
        <v>14</v>
      </c>
      <c r="C28" s="41">
        <f t="shared" si="1"/>
        <v>8.400000000000002</v>
      </c>
      <c r="D28" s="42">
        <f t="shared" si="1"/>
        <v>16.800000000000004</v>
      </c>
      <c r="E28" s="42">
        <f t="shared" si="1"/>
        <v>25.2</v>
      </c>
      <c r="F28" s="42">
        <f t="shared" si="1"/>
        <v>33.60000000000001</v>
      </c>
      <c r="G28" s="42">
        <f t="shared" si="1"/>
        <v>42</v>
      </c>
      <c r="H28" s="42">
        <f t="shared" si="1"/>
        <v>50.4</v>
      </c>
      <c r="I28" s="42">
        <f t="shared" si="1"/>
        <v>58.800000000000004</v>
      </c>
      <c r="J28" s="42">
        <f t="shared" si="1"/>
        <v>67.20000000000002</v>
      </c>
      <c r="K28" s="42">
        <f t="shared" si="1"/>
        <v>75.60000000000001</v>
      </c>
      <c r="L28" s="42">
        <f t="shared" si="1"/>
        <v>84</v>
      </c>
      <c r="M28" s="42">
        <f t="shared" si="1"/>
        <v>92.4</v>
      </c>
      <c r="N28" s="42">
        <f t="shared" si="1"/>
        <v>100.8</v>
      </c>
      <c r="O28" s="42">
        <f t="shared" si="1"/>
        <v>109.20000000000002</v>
      </c>
      <c r="P28" s="42">
        <f t="shared" si="1"/>
        <v>117.60000000000001</v>
      </c>
      <c r="Q28" s="42">
        <f t="shared" si="1"/>
        <v>126</v>
      </c>
      <c r="R28" s="43">
        <f t="shared" si="1"/>
        <v>134.40000000000003</v>
      </c>
    </row>
    <row r="29" spans="1:18" ht="12" customHeight="1">
      <c r="A29" s="34"/>
      <c r="B29" s="32">
        <v>15</v>
      </c>
      <c r="C29" s="41">
        <f t="shared" si="1"/>
        <v>9.000000000000002</v>
      </c>
      <c r="D29" s="42">
        <f t="shared" si="1"/>
        <v>18.000000000000004</v>
      </c>
      <c r="E29" s="42">
        <f t="shared" si="1"/>
        <v>27</v>
      </c>
      <c r="F29" s="42">
        <f t="shared" si="1"/>
        <v>36.00000000000001</v>
      </c>
      <c r="G29" s="42">
        <f t="shared" si="1"/>
        <v>45</v>
      </c>
      <c r="H29" s="42">
        <f t="shared" si="1"/>
        <v>54</v>
      </c>
      <c r="I29" s="42">
        <f t="shared" si="1"/>
        <v>63</v>
      </c>
      <c r="J29" s="42">
        <f t="shared" si="1"/>
        <v>72.00000000000001</v>
      </c>
      <c r="K29" s="42">
        <f t="shared" si="1"/>
        <v>81</v>
      </c>
      <c r="L29" s="42">
        <f t="shared" si="1"/>
        <v>90</v>
      </c>
      <c r="M29" s="42">
        <f t="shared" si="1"/>
        <v>99.00000000000001</v>
      </c>
      <c r="N29" s="42">
        <f t="shared" si="1"/>
        <v>108</v>
      </c>
      <c r="O29" s="42">
        <f t="shared" si="1"/>
        <v>117.00000000000001</v>
      </c>
      <c r="P29" s="42">
        <f t="shared" si="1"/>
        <v>126</v>
      </c>
      <c r="Q29" s="42">
        <f t="shared" si="1"/>
        <v>135</v>
      </c>
      <c r="R29" s="43">
        <f t="shared" si="1"/>
        <v>144.00000000000003</v>
      </c>
    </row>
    <row r="30" spans="1:18" ht="12" customHeight="1">
      <c r="A30" s="34"/>
      <c r="B30" s="32">
        <v>16</v>
      </c>
      <c r="C30" s="41">
        <f t="shared" si="1"/>
        <v>9.600000000000001</v>
      </c>
      <c r="D30" s="42">
        <f t="shared" si="1"/>
        <v>19.200000000000003</v>
      </c>
      <c r="E30" s="42">
        <f t="shared" si="1"/>
        <v>28.8</v>
      </c>
      <c r="F30" s="42">
        <f t="shared" si="1"/>
        <v>38.400000000000006</v>
      </c>
      <c r="G30" s="42">
        <f t="shared" si="1"/>
        <v>48</v>
      </c>
      <c r="H30" s="42">
        <f t="shared" si="1"/>
        <v>57.6</v>
      </c>
      <c r="I30" s="42">
        <f t="shared" si="1"/>
        <v>67.2</v>
      </c>
      <c r="J30" s="42">
        <f t="shared" si="1"/>
        <v>76.80000000000001</v>
      </c>
      <c r="K30" s="42">
        <f t="shared" si="1"/>
        <v>86.4</v>
      </c>
      <c r="L30" s="42">
        <f t="shared" si="1"/>
        <v>96</v>
      </c>
      <c r="M30" s="42">
        <f t="shared" si="1"/>
        <v>105.60000000000001</v>
      </c>
      <c r="N30" s="42">
        <f t="shared" si="1"/>
        <v>115.2</v>
      </c>
      <c r="O30" s="42">
        <f t="shared" si="1"/>
        <v>124.80000000000001</v>
      </c>
      <c r="P30" s="42">
        <f t="shared" si="1"/>
        <v>134.4</v>
      </c>
      <c r="Q30" s="42">
        <f t="shared" si="1"/>
        <v>144</v>
      </c>
      <c r="R30" s="43">
        <f t="shared" si="1"/>
        <v>153.60000000000002</v>
      </c>
    </row>
    <row r="31" spans="1:18" ht="12" customHeight="1">
      <c r="A31" s="34"/>
      <c r="B31" s="32">
        <v>17</v>
      </c>
      <c r="C31" s="41">
        <f t="shared" si="1"/>
        <v>10.200000000000001</v>
      </c>
      <c r="D31" s="42">
        <f t="shared" si="1"/>
        <v>20.400000000000002</v>
      </c>
      <c r="E31" s="42">
        <f t="shared" si="1"/>
        <v>30.6</v>
      </c>
      <c r="F31" s="42">
        <f t="shared" si="1"/>
        <v>40.800000000000004</v>
      </c>
      <c r="G31" s="42">
        <f t="shared" si="1"/>
        <v>51</v>
      </c>
      <c r="H31" s="42">
        <f t="shared" si="1"/>
        <v>61.2</v>
      </c>
      <c r="I31" s="42">
        <f t="shared" si="1"/>
        <v>71.4</v>
      </c>
      <c r="J31" s="42">
        <f t="shared" si="1"/>
        <v>81.60000000000001</v>
      </c>
      <c r="K31" s="42">
        <f t="shared" si="1"/>
        <v>91.80000000000001</v>
      </c>
      <c r="L31" s="42">
        <f t="shared" si="1"/>
        <v>102</v>
      </c>
      <c r="M31" s="42">
        <f t="shared" si="1"/>
        <v>112.2</v>
      </c>
      <c r="N31" s="42">
        <f t="shared" si="1"/>
        <v>122.4</v>
      </c>
      <c r="O31" s="42">
        <f t="shared" si="1"/>
        <v>132.60000000000002</v>
      </c>
      <c r="P31" s="42">
        <f t="shared" si="1"/>
        <v>142.8</v>
      </c>
      <c r="Q31" s="42">
        <f t="shared" si="1"/>
        <v>153</v>
      </c>
      <c r="R31" s="43">
        <f t="shared" si="1"/>
        <v>163.20000000000002</v>
      </c>
    </row>
    <row r="32" spans="1:18" ht="12" customHeight="1">
      <c r="A32" s="34"/>
      <c r="B32" s="32">
        <v>18</v>
      </c>
      <c r="C32" s="41">
        <f t="shared" si="1"/>
        <v>10.8</v>
      </c>
      <c r="D32" s="42">
        <f t="shared" si="1"/>
        <v>21.6</v>
      </c>
      <c r="E32" s="42">
        <f t="shared" si="1"/>
        <v>32.4</v>
      </c>
      <c r="F32" s="42">
        <f t="shared" si="1"/>
        <v>43.2</v>
      </c>
      <c r="G32" s="42">
        <f t="shared" si="1"/>
        <v>54</v>
      </c>
      <c r="H32" s="42">
        <f t="shared" si="1"/>
        <v>64.8</v>
      </c>
      <c r="I32" s="42">
        <f t="shared" si="1"/>
        <v>75.60000000000001</v>
      </c>
      <c r="J32" s="42">
        <f t="shared" si="1"/>
        <v>86.4</v>
      </c>
      <c r="K32" s="42">
        <f t="shared" si="1"/>
        <v>97.2</v>
      </c>
      <c r="L32" s="42">
        <f t="shared" si="1"/>
        <v>108</v>
      </c>
      <c r="M32" s="42">
        <f t="shared" si="1"/>
        <v>118.80000000000001</v>
      </c>
      <c r="N32" s="42">
        <f t="shared" si="1"/>
        <v>129.6</v>
      </c>
      <c r="O32" s="42">
        <f t="shared" si="1"/>
        <v>140.4</v>
      </c>
      <c r="P32" s="42">
        <f t="shared" si="1"/>
        <v>151.20000000000002</v>
      </c>
      <c r="Q32" s="42">
        <f t="shared" si="1"/>
        <v>162</v>
      </c>
      <c r="R32" s="43">
        <f t="shared" si="1"/>
        <v>172.8</v>
      </c>
    </row>
    <row r="33" spans="1:18" ht="12" customHeight="1">
      <c r="A33" s="34"/>
      <c r="B33" s="32">
        <v>19</v>
      </c>
      <c r="C33" s="41">
        <f t="shared" si="1"/>
        <v>11.400000000000002</v>
      </c>
      <c r="D33" s="42">
        <f t="shared" si="1"/>
        <v>22.800000000000004</v>
      </c>
      <c r="E33" s="42">
        <f t="shared" si="1"/>
        <v>34.2</v>
      </c>
      <c r="F33" s="42">
        <f t="shared" si="1"/>
        <v>45.60000000000001</v>
      </c>
      <c r="G33" s="42">
        <f t="shared" si="1"/>
        <v>57</v>
      </c>
      <c r="H33" s="42">
        <f t="shared" si="1"/>
        <v>68.4</v>
      </c>
      <c r="I33" s="42">
        <f t="shared" si="1"/>
        <v>79.8</v>
      </c>
      <c r="J33" s="42">
        <f t="shared" si="1"/>
        <v>91.20000000000002</v>
      </c>
      <c r="K33" s="42">
        <f t="shared" si="1"/>
        <v>102.60000000000001</v>
      </c>
      <c r="L33" s="42">
        <f t="shared" si="1"/>
        <v>114</v>
      </c>
      <c r="M33" s="42">
        <f t="shared" si="1"/>
        <v>125.4</v>
      </c>
      <c r="N33" s="42">
        <f t="shared" si="1"/>
        <v>136.8</v>
      </c>
      <c r="O33" s="42">
        <f t="shared" si="1"/>
        <v>148.20000000000002</v>
      </c>
      <c r="P33" s="42">
        <f t="shared" si="1"/>
        <v>159.6</v>
      </c>
      <c r="Q33" s="42">
        <f t="shared" si="1"/>
        <v>171</v>
      </c>
      <c r="R33" s="43">
        <f t="shared" si="1"/>
        <v>182.40000000000003</v>
      </c>
    </row>
    <row r="34" spans="1:18" ht="12" customHeight="1">
      <c r="A34" s="33"/>
      <c r="B34" s="32">
        <v>20</v>
      </c>
      <c r="C34" s="41">
        <f t="shared" si="1"/>
        <v>12.000000000000002</v>
      </c>
      <c r="D34" s="42">
        <f t="shared" si="1"/>
        <v>24.000000000000004</v>
      </c>
      <c r="E34" s="42">
        <f t="shared" si="1"/>
        <v>36</v>
      </c>
      <c r="F34" s="42">
        <f t="shared" si="1"/>
        <v>48.00000000000001</v>
      </c>
      <c r="G34" s="42">
        <f t="shared" si="1"/>
        <v>60</v>
      </c>
      <c r="H34" s="42">
        <f t="shared" si="1"/>
        <v>72</v>
      </c>
      <c r="I34" s="42">
        <f t="shared" si="1"/>
        <v>84</v>
      </c>
      <c r="J34" s="42">
        <f t="shared" si="1"/>
        <v>96.00000000000001</v>
      </c>
      <c r="K34" s="42">
        <f t="shared" si="1"/>
        <v>108</v>
      </c>
      <c r="L34" s="42">
        <f t="shared" si="1"/>
        <v>120</v>
      </c>
      <c r="M34" s="42">
        <f t="shared" si="1"/>
        <v>132</v>
      </c>
      <c r="N34" s="42">
        <f t="shared" si="1"/>
        <v>144</v>
      </c>
      <c r="O34" s="42">
        <f t="shared" si="1"/>
        <v>156</v>
      </c>
      <c r="P34" s="42">
        <f t="shared" si="1"/>
        <v>168</v>
      </c>
      <c r="Q34" s="42">
        <f t="shared" si="1"/>
        <v>180</v>
      </c>
      <c r="R34" s="43">
        <f t="shared" si="1"/>
        <v>192.00000000000003</v>
      </c>
    </row>
    <row r="35" spans="1:18" ht="12" customHeight="1">
      <c r="A35" s="33"/>
      <c r="B35" s="32">
        <v>21</v>
      </c>
      <c r="C35" s="41">
        <f aca="true" t="shared" si="2" ref="C35:R44">((3*C$14)*($G$9/30))*(($I$9))*(($J$9)/512)*(($B35))*(($L$9)/100)*(($N$9)/24)</f>
        <v>12.600000000000001</v>
      </c>
      <c r="D35" s="42">
        <f t="shared" si="2"/>
        <v>25.200000000000003</v>
      </c>
      <c r="E35" s="42">
        <f t="shared" si="2"/>
        <v>37.800000000000004</v>
      </c>
      <c r="F35" s="42">
        <f t="shared" si="2"/>
        <v>50.400000000000006</v>
      </c>
      <c r="G35" s="42">
        <f t="shared" si="2"/>
        <v>63</v>
      </c>
      <c r="H35" s="42">
        <f t="shared" si="2"/>
        <v>75.60000000000001</v>
      </c>
      <c r="I35" s="42">
        <f t="shared" si="2"/>
        <v>88.2</v>
      </c>
      <c r="J35" s="42">
        <f t="shared" si="2"/>
        <v>100.80000000000001</v>
      </c>
      <c r="K35" s="42">
        <f t="shared" si="2"/>
        <v>113.4</v>
      </c>
      <c r="L35" s="42">
        <f t="shared" si="2"/>
        <v>126</v>
      </c>
      <c r="M35" s="42">
        <f t="shared" si="2"/>
        <v>138.60000000000002</v>
      </c>
      <c r="N35" s="42">
        <f t="shared" si="2"/>
        <v>151.20000000000002</v>
      </c>
      <c r="O35" s="42">
        <f t="shared" si="2"/>
        <v>163.8</v>
      </c>
      <c r="P35" s="42">
        <f t="shared" si="2"/>
        <v>176.4</v>
      </c>
      <c r="Q35" s="42">
        <f t="shared" si="2"/>
        <v>189</v>
      </c>
      <c r="R35" s="43">
        <f t="shared" si="2"/>
        <v>201.60000000000002</v>
      </c>
    </row>
    <row r="36" spans="1:18" ht="12" customHeight="1">
      <c r="A36" s="33"/>
      <c r="B36" s="32">
        <v>22</v>
      </c>
      <c r="C36" s="41">
        <f t="shared" si="2"/>
        <v>13.200000000000003</v>
      </c>
      <c r="D36" s="42">
        <f t="shared" si="2"/>
        <v>26.400000000000006</v>
      </c>
      <c r="E36" s="42">
        <f t="shared" si="2"/>
        <v>39.6</v>
      </c>
      <c r="F36" s="42">
        <f t="shared" si="2"/>
        <v>52.80000000000001</v>
      </c>
      <c r="G36" s="42">
        <f t="shared" si="2"/>
        <v>66</v>
      </c>
      <c r="H36" s="42">
        <f t="shared" si="2"/>
        <v>79.2</v>
      </c>
      <c r="I36" s="42">
        <f t="shared" si="2"/>
        <v>92.4</v>
      </c>
      <c r="J36" s="42">
        <f t="shared" si="2"/>
        <v>105.60000000000002</v>
      </c>
      <c r="K36" s="42">
        <f t="shared" si="2"/>
        <v>118.80000000000001</v>
      </c>
      <c r="L36" s="42">
        <f t="shared" si="2"/>
        <v>132</v>
      </c>
      <c r="M36" s="42">
        <f t="shared" si="2"/>
        <v>145.20000000000002</v>
      </c>
      <c r="N36" s="42">
        <f t="shared" si="2"/>
        <v>158.4</v>
      </c>
      <c r="O36" s="42">
        <f t="shared" si="2"/>
        <v>171.60000000000002</v>
      </c>
      <c r="P36" s="42">
        <f t="shared" si="2"/>
        <v>184.8</v>
      </c>
      <c r="Q36" s="42">
        <f t="shared" si="2"/>
        <v>198</v>
      </c>
      <c r="R36" s="43">
        <f t="shared" si="2"/>
        <v>211.20000000000005</v>
      </c>
    </row>
    <row r="37" spans="1:18" ht="12" customHeight="1">
      <c r="A37" s="33"/>
      <c r="B37" s="32">
        <v>23</v>
      </c>
      <c r="C37" s="41">
        <f t="shared" si="2"/>
        <v>13.800000000000002</v>
      </c>
      <c r="D37" s="42">
        <f t="shared" si="2"/>
        <v>27.600000000000005</v>
      </c>
      <c r="E37" s="42">
        <f t="shared" si="2"/>
        <v>41.4</v>
      </c>
      <c r="F37" s="42">
        <f t="shared" si="2"/>
        <v>55.20000000000001</v>
      </c>
      <c r="G37" s="42">
        <f t="shared" si="2"/>
        <v>69</v>
      </c>
      <c r="H37" s="42">
        <f t="shared" si="2"/>
        <v>82.8</v>
      </c>
      <c r="I37" s="42">
        <f t="shared" si="2"/>
        <v>96.60000000000001</v>
      </c>
      <c r="J37" s="42">
        <f t="shared" si="2"/>
        <v>110.40000000000002</v>
      </c>
      <c r="K37" s="42">
        <f t="shared" si="2"/>
        <v>124.2</v>
      </c>
      <c r="L37" s="42">
        <f t="shared" si="2"/>
        <v>138</v>
      </c>
      <c r="M37" s="42">
        <f t="shared" si="2"/>
        <v>151.8</v>
      </c>
      <c r="N37" s="42">
        <f t="shared" si="2"/>
        <v>165.6</v>
      </c>
      <c r="O37" s="42">
        <f t="shared" si="2"/>
        <v>179.4</v>
      </c>
      <c r="P37" s="42">
        <f t="shared" si="2"/>
        <v>193.20000000000002</v>
      </c>
      <c r="Q37" s="42">
        <f t="shared" si="2"/>
        <v>207</v>
      </c>
      <c r="R37" s="43">
        <f t="shared" si="2"/>
        <v>220.80000000000004</v>
      </c>
    </row>
    <row r="38" spans="1:18" ht="12" customHeight="1">
      <c r="A38" s="33"/>
      <c r="B38" s="32">
        <v>24</v>
      </c>
      <c r="C38" s="41">
        <f t="shared" si="2"/>
        <v>14.400000000000002</v>
      </c>
      <c r="D38" s="42">
        <f t="shared" si="2"/>
        <v>28.800000000000004</v>
      </c>
      <c r="E38" s="42">
        <f t="shared" si="2"/>
        <v>43.2</v>
      </c>
      <c r="F38" s="42">
        <f t="shared" si="2"/>
        <v>57.60000000000001</v>
      </c>
      <c r="G38" s="42">
        <f t="shared" si="2"/>
        <v>72</v>
      </c>
      <c r="H38" s="42">
        <f t="shared" si="2"/>
        <v>86.4</v>
      </c>
      <c r="I38" s="42">
        <f t="shared" si="2"/>
        <v>100.80000000000001</v>
      </c>
      <c r="J38" s="42">
        <f t="shared" si="2"/>
        <v>115.20000000000002</v>
      </c>
      <c r="K38" s="42">
        <f t="shared" si="2"/>
        <v>129.60000000000002</v>
      </c>
      <c r="L38" s="42">
        <f t="shared" si="2"/>
        <v>144</v>
      </c>
      <c r="M38" s="42">
        <f t="shared" si="2"/>
        <v>158.4</v>
      </c>
      <c r="N38" s="42">
        <f t="shared" si="2"/>
        <v>172.8</v>
      </c>
      <c r="O38" s="42">
        <f t="shared" si="2"/>
        <v>187.20000000000002</v>
      </c>
      <c r="P38" s="42">
        <f t="shared" si="2"/>
        <v>201.60000000000002</v>
      </c>
      <c r="Q38" s="42">
        <f t="shared" si="2"/>
        <v>216</v>
      </c>
      <c r="R38" s="43">
        <f t="shared" si="2"/>
        <v>230.40000000000003</v>
      </c>
    </row>
    <row r="39" spans="1:18" ht="12" customHeight="1">
      <c r="A39" s="33"/>
      <c r="B39" s="32">
        <v>25</v>
      </c>
      <c r="C39" s="41">
        <f t="shared" si="2"/>
        <v>15.000000000000002</v>
      </c>
      <c r="D39" s="42">
        <f t="shared" si="2"/>
        <v>30.000000000000004</v>
      </c>
      <c r="E39" s="42">
        <f t="shared" si="2"/>
        <v>45</v>
      </c>
      <c r="F39" s="42">
        <f t="shared" si="2"/>
        <v>60.00000000000001</v>
      </c>
      <c r="G39" s="42">
        <f t="shared" si="2"/>
        <v>75</v>
      </c>
      <c r="H39" s="42">
        <f t="shared" si="2"/>
        <v>90</v>
      </c>
      <c r="I39" s="42">
        <f t="shared" si="2"/>
        <v>105</v>
      </c>
      <c r="J39" s="42">
        <f t="shared" si="2"/>
        <v>120.00000000000001</v>
      </c>
      <c r="K39" s="42">
        <f t="shared" si="2"/>
        <v>135</v>
      </c>
      <c r="L39" s="42">
        <f t="shared" si="2"/>
        <v>150</v>
      </c>
      <c r="M39" s="42">
        <f t="shared" si="2"/>
        <v>165</v>
      </c>
      <c r="N39" s="42">
        <f t="shared" si="2"/>
        <v>180</v>
      </c>
      <c r="O39" s="42">
        <f t="shared" si="2"/>
        <v>195.00000000000003</v>
      </c>
      <c r="P39" s="42">
        <f t="shared" si="2"/>
        <v>210</v>
      </c>
      <c r="Q39" s="42">
        <f t="shared" si="2"/>
        <v>225</v>
      </c>
      <c r="R39" s="43">
        <f t="shared" si="2"/>
        <v>240.00000000000003</v>
      </c>
    </row>
    <row r="40" spans="1:18" ht="12" customHeight="1">
      <c r="A40" s="33"/>
      <c r="B40" s="32">
        <v>26</v>
      </c>
      <c r="C40" s="41">
        <f t="shared" si="2"/>
        <v>15.600000000000001</v>
      </c>
      <c r="D40" s="42">
        <f t="shared" si="2"/>
        <v>31.200000000000003</v>
      </c>
      <c r="E40" s="42">
        <f t="shared" si="2"/>
        <v>46.800000000000004</v>
      </c>
      <c r="F40" s="42">
        <f t="shared" si="2"/>
        <v>62.400000000000006</v>
      </c>
      <c r="G40" s="42">
        <f t="shared" si="2"/>
        <v>78</v>
      </c>
      <c r="H40" s="42">
        <f t="shared" si="2"/>
        <v>93.60000000000001</v>
      </c>
      <c r="I40" s="42">
        <f t="shared" si="2"/>
        <v>109.2</v>
      </c>
      <c r="J40" s="42">
        <f t="shared" si="2"/>
        <v>124.80000000000001</v>
      </c>
      <c r="K40" s="42">
        <f t="shared" si="2"/>
        <v>140.4</v>
      </c>
      <c r="L40" s="42">
        <f t="shared" si="2"/>
        <v>156</v>
      </c>
      <c r="M40" s="42">
        <f t="shared" si="2"/>
        <v>171.60000000000002</v>
      </c>
      <c r="N40" s="42">
        <f t="shared" si="2"/>
        <v>187.20000000000002</v>
      </c>
      <c r="O40" s="42">
        <f t="shared" si="2"/>
        <v>202.8</v>
      </c>
      <c r="P40" s="42">
        <f t="shared" si="2"/>
        <v>218.4</v>
      </c>
      <c r="Q40" s="42">
        <f t="shared" si="2"/>
        <v>234</v>
      </c>
      <c r="R40" s="43">
        <f t="shared" si="2"/>
        <v>249.60000000000002</v>
      </c>
    </row>
    <row r="41" spans="1:18" ht="12" customHeight="1">
      <c r="A41" s="33"/>
      <c r="B41" s="32">
        <v>27</v>
      </c>
      <c r="C41" s="41">
        <f t="shared" si="2"/>
        <v>16.200000000000003</v>
      </c>
      <c r="D41" s="42">
        <f t="shared" si="2"/>
        <v>32.400000000000006</v>
      </c>
      <c r="E41" s="42">
        <f t="shared" si="2"/>
        <v>48.6</v>
      </c>
      <c r="F41" s="42">
        <f t="shared" si="2"/>
        <v>64.80000000000001</v>
      </c>
      <c r="G41" s="42">
        <f t="shared" si="2"/>
        <v>81</v>
      </c>
      <c r="H41" s="42">
        <f t="shared" si="2"/>
        <v>97.2</v>
      </c>
      <c r="I41" s="42">
        <f t="shared" si="2"/>
        <v>113.4</v>
      </c>
      <c r="J41" s="42">
        <f t="shared" si="2"/>
        <v>129.60000000000002</v>
      </c>
      <c r="K41" s="42">
        <f t="shared" si="2"/>
        <v>145.8</v>
      </c>
      <c r="L41" s="42">
        <f t="shared" si="2"/>
        <v>162</v>
      </c>
      <c r="M41" s="42">
        <f t="shared" si="2"/>
        <v>178.20000000000002</v>
      </c>
      <c r="N41" s="42">
        <f t="shared" si="2"/>
        <v>194.4</v>
      </c>
      <c r="O41" s="42">
        <f t="shared" si="2"/>
        <v>210.60000000000002</v>
      </c>
      <c r="P41" s="42">
        <f t="shared" si="2"/>
        <v>226.8</v>
      </c>
      <c r="Q41" s="42">
        <f t="shared" si="2"/>
        <v>243</v>
      </c>
      <c r="R41" s="43">
        <f t="shared" si="2"/>
        <v>259.20000000000005</v>
      </c>
    </row>
    <row r="42" spans="1:18" ht="12" customHeight="1">
      <c r="A42" s="33"/>
      <c r="B42" s="32">
        <v>28</v>
      </c>
      <c r="C42" s="41">
        <f t="shared" si="2"/>
        <v>16.800000000000004</v>
      </c>
      <c r="D42" s="42">
        <f t="shared" si="2"/>
        <v>33.60000000000001</v>
      </c>
      <c r="E42" s="42">
        <f t="shared" si="2"/>
        <v>50.4</v>
      </c>
      <c r="F42" s="42">
        <f t="shared" si="2"/>
        <v>67.20000000000002</v>
      </c>
      <c r="G42" s="42">
        <f t="shared" si="2"/>
        <v>84</v>
      </c>
      <c r="H42" s="42">
        <f t="shared" si="2"/>
        <v>100.8</v>
      </c>
      <c r="I42" s="42">
        <f t="shared" si="2"/>
        <v>117.60000000000001</v>
      </c>
      <c r="J42" s="42">
        <f t="shared" si="2"/>
        <v>134.40000000000003</v>
      </c>
      <c r="K42" s="42">
        <f t="shared" si="2"/>
        <v>151.20000000000002</v>
      </c>
      <c r="L42" s="42">
        <f t="shared" si="2"/>
        <v>168</v>
      </c>
      <c r="M42" s="42">
        <f t="shared" si="2"/>
        <v>184.8</v>
      </c>
      <c r="N42" s="42">
        <f t="shared" si="2"/>
        <v>201.6</v>
      </c>
      <c r="O42" s="42">
        <f t="shared" si="2"/>
        <v>218.40000000000003</v>
      </c>
      <c r="P42" s="42">
        <f t="shared" si="2"/>
        <v>235.20000000000002</v>
      </c>
      <c r="Q42" s="42">
        <f t="shared" si="2"/>
        <v>252</v>
      </c>
      <c r="R42" s="43">
        <f t="shared" si="2"/>
        <v>268.80000000000007</v>
      </c>
    </row>
    <row r="43" spans="1:18" ht="12" customHeight="1">
      <c r="A43" s="33"/>
      <c r="B43" s="32">
        <v>29</v>
      </c>
      <c r="C43" s="41">
        <f t="shared" si="2"/>
        <v>17.400000000000002</v>
      </c>
      <c r="D43" s="42">
        <f t="shared" si="2"/>
        <v>34.800000000000004</v>
      </c>
      <c r="E43" s="42">
        <f t="shared" si="2"/>
        <v>52.2</v>
      </c>
      <c r="F43" s="42">
        <f t="shared" si="2"/>
        <v>69.60000000000001</v>
      </c>
      <c r="G43" s="42">
        <f t="shared" si="2"/>
        <v>87</v>
      </c>
      <c r="H43" s="42">
        <f t="shared" si="2"/>
        <v>104.4</v>
      </c>
      <c r="I43" s="42">
        <f t="shared" si="2"/>
        <v>121.80000000000001</v>
      </c>
      <c r="J43" s="42">
        <f t="shared" si="2"/>
        <v>139.20000000000002</v>
      </c>
      <c r="K43" s="42">
        <f t="shared" si="2"/>
        <v>156.60000000000002</v>
      </c>
      <c r="L43" s="42">
        <f t="shared" si="2"/>
        <v>174</v>
      </c>
      <c r="M43" s="42">
        <f t="shared" si="2"/>
        <v>191.4</v>
      </c>
      <c r="N43" s="42">
        <f t="shared" si="2"/>
        <v>208.8</v>
      </c>
      <c r="O43" s="42">
        <f t="shared" si="2"/>
        <v>226.20000000000002</v>
      </c>
      <c r="P43" s="42">
        <f t="shared" si="2"/>
        <v>243.60000000000002</v>
      </c>
      <c r="Q43" s="42">
        <f t="shared" si="2"/>
        <v>261</v>
      </c>
      <c r="R43" s="43">
        <f t="shared" si="2"/>
        <v>278.40000000000003</v>
      </c>
    </row>
    <row r="44" spans="1:18" ht="12" customHeight="1" thickBot="1">
      <c r="A44" s="33"/>
      <c r="B44" s="32">
        <v>30</v>
      </c>
      <c r="C44" s="44">
        <f t="shared" si="2"/>
        <v>18.000000000000004</v>
      </c>
      <c r="D44" s="45">
        <f t="shared" si="2"/>
        <v>36.00000000000001</v>
      </c>
      <c r="E44" s="45">
        <f t="shared" si="2"/>
        <v>54</v>
      </c>
      <c r="F44" s="45">
        <f t="shared" si="2"/>
        <v>72.00000000000001</v>
      </c>
      <c r="G44" s="45">
        <f t="shared" si="2"/>
        <v>90</v>
      </c>
      <c r="H44" s="45">
        <f t="shared" si="2"/>
        <v>108</v>
      </c>
      <c r="I44" s="45">
        <f t="shared" si="2"/>
        <v>126</v>
      </c>
      <c r="J44" s="45">
        <f t="shared" si="2"/>
        <v>144.00000000000003</v>
      </c>
      <c r="K44" s="45">
        <f t="shared" si="2"/>
        <v>162</v>
      </c>
      <c r="L44" s="45">
        <f t="shared" si="2"/>
        <v>180</v>
      </c>
      <c r="M44" s="45">
        <f t="shared" si="2"/>
        <v>198.00000000000003</v>
      </c>
      <c r="N44" s="45">
        <f t="shared" si="2"/>
        <v>216</v>
      </c>
      <c r="O44" s="45">
        <f t="shared" si="2"/>
        <v>234.00000000000003</v>
      </c>
      <c r="P44" s="45">
        <f t="shared" si="2"/>
        <v>252</v>
      </c>
      <c r="Q44" s="45">
        <f t="shared" si="2"/>
        <v>270</v>
      </c>
      <c r="R44" s="46">
        <f t="shared" si="2"/>
        <v>288.00000000000006</v>
      </c>
    </row>
    <row r="45" spans="1:18" ht="15.75" customHeight="1">
      <c r="A45" s="9"/>
      <c r="B45" s="8"/>
      <c r="C45" s="28"/>
      <c r="D45" s="67" t="s">
        <v>8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28"/>
      <c r="R45" s="28"/>
    </row>
    <row r="46" spans="1:18" ht="15.75" customHeight="1">
      <c r="A46" s="9"/>
      <c r="B46" s="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ht="15"/>
    <row r="48" ht="15"/>
    <row r="49" ht="15"/>
    <row r="50" ht="15"/>
    <row r="51" ht="15"/>
    <row r="52" ht="15"/>
    <row r="53" ht="15"/>
    <row r="54" ht="15"/>
    <row r="55" ht="15"/>
    <row r="56" spans="1:20" s="48" customFormat="1" ht="15" customHeight="1">
      <c r="A56" s="51" t="s">
        <v>30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1:20" s="48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</row>
  </sheetData>
  <sheetProtection/>
  <mergeCells count="16">
    <mergeCell ref="K11:L11"/>
    <mergeCell ref="K12:L12"/>
    <mergeCell ref="G8:H8"/>
    <mergeCell ref="G9:H9"/>
    <mergeCell ref="J8:K8"/>
    <mergeCell ref="J9:K9"/>
    <mergeCell ref="A56:T56"/>
    <mergeCell ref="L8:M8"/>
    <mergeCell ref="L9:M9"/>
    <mergeCell ref="N8:O8"/>
    <mergeCell ref="N9:O9"/>
    <mergeCell ref="A17:A18"/>
    <mergeCell ref="A20:A21"/>
    <mergeCell ref="D8:F8"/>
    <mergeCell ref="D9:F9"/>
    <mergeCell ref="D45:P45"/>
  </mergeCells>
  <dataValidations count="7">
    <dataValidation type="list" allowBlank="1" showInputMessage="1" showErrorMessage="1" sqref="D9">
      <formula1>'Drop Down List Tables &amp; Formula'!G15:G30</formula1>
    </dataValidation>
    <dataValidation type="whole" allowBlank="1" showInputMessage="1" showErrorMessage="1" sqref="P9">
      <formula1>1</formula1>
      <formula2>365</formula2>
    </dataValidation>
    <dataValidation type="decimal" allowBlank="1" showInputMessage="1" showErrorMessage="1" sqref="N9">
      <formula1>0.5</formula1>
      <formula2>24</formula2>
    </dataValidation>
    <dataValidation type="decimal" allowBlank="1" showInputMessage="1" showErrorMessage="1" sqref="L9">
      <formula1>1</formula1>
      <formula2>100</formula2>
    </dataValidation>
    <dataValidation type="list" allowBlank="1" showInputMessage="1" showErrorMessage="1" sqref="J9">
      <formula1>'Drop Down List Tables &amp; Formula'!O15:O36</formula1>
    </dataValidation>
    <dataValidation type="list" allowBlank="1" showInputMessage="1" showErrorMessage="1" sqref="I9">
      <formula1>'Drop Down List Tables &amp; Formula'!M15:M18</formula1>
    </dataValidation>
    <dataValidation type="list" allowBlank="1" showInputMessage="1" showErrorMessage="1" sqref="G9">
      <formula1>'Drop Down List Tables &amp; Formula'!I15:I28</formula1>
    </dataValidation>
  </dataValidations>
  <printOptions/>
  <pageMargins left="0.25" right="0.25" top="0.39" bottom="0.22" header="0" footer="0"/>
  <pageSetup horizontalDpi="300" verticalDpi="3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F28"/>
  <sheetViews>
    <sheetView zoomScalePageLayoutView="0" workbookViewId="0" topLeftCell="A1">
      <selection activeCell="D7" sqref="D7"/>
    </sheetView>
  </sheetViews>
  <sheetFormatPr defaultColWidth="9.140625" defaultRowHeight="15"/>
  <cols>
    <col min="3" max="3" width="11.8515625" style="2" customWidth="1"/>
    <col min="4" max="4" width="11.7109375" style="2" customWidth="1"/>
    <col min="5" max="5" width="9.140625" style="2" customWidth="1"/>
    <col min="6" max="6" width="11.140625" style="2" customWidth="1"/>
  </cols>
  <sheetData>
    <row r="3" ht="15">
      <c r="C3" s="4" t="s">
        <v>8</v>
      </c>
    </row>
    <row r="6" spans="3:6" ht="15">
      <c r="C6" s="1" t="s">
        <v>1</v>
      </c>
      <c r="D6" s="1" t="s">
        <v>0</v>
      </c>
      <c r="E6" s="1" t="s">
        <v>2</v>
      </c>
      <c r="F6" s="1" t="s">
        <v>9</v>
      </c>
    </row>
    <row r="7" spans="3:6" ht="15">
      <c r="C7" s="2">
        <f>1/16</f>
        <v>0.0625</v>
      </c>
      <c r="D7" s="2">
        <v>1</v>
      </c>
      <c r="E7" s="2">
        <f>1/4</f>
        <v>0.25</v>
      </c>
      <c r="F7" s="2">
        <v>32</v>
      </c>
    </row>
    <row r="8" spans="3:6" ht="15">
      <c r="C8" s="2">
        <f>1/8</f>
        <v>0.125</v>
      </c>
      <c r="D8" s="2">
        <v>2</v>
      </c>
      <c r="E8" s="2">
        <v>1</v>
      </c>
      <c r="F8" s="2">
        <v>48</v>
      </c>
    </row>
    <row r="9" spans="3:6" ht="15">
      <c r="C9" s="2">
        <f>1/4</f>
        <v>0.25</v>
      </c>
      <c r="D9" s="2">
        <v>3</v>
      </c>
      <c r="E9" s="2">
        <v>2</v>
      </c>
      <c r="F9" s="2">
        <v>64</v>
      </c>
    </row>
    <row r="10" spans="3:6" ht="15">
      <c r="C10" s="2">
        <f>1/2</f>
        <v>0.5</v>
      </c>
      <c r="D10" s="2">
        <v>4</v>
      </c>
      <c r="E10" s="2">
        <v>4</v>
      </c>
      <c r="F10" s="2">
        <v>80</v>
      </c>
    </row>
    <row r="11" spans="3:6" ht="15">
      <c r="C11" s="2">
        <v>1</v>
      </c>
      <c r="D11" s="2">
        <v>5</v>
      </c>
      <c r="F11" s="2">
        <v>96</v>
      </c>
    </row>
    <row r="12" spans="3:6" ht="15">
      <c r="C12" s="2">
        <v>2</v>
      </c>
      <c r="D12" s="2">
        <v>6</v>
      </c>
      <c r="F12" s="2">
        <v>128</v>
      </c>
    </row>
    <row r="13" spans="3:6" ht="15">
      <c r="C13" s="2">
        <v>4</v>
      </c>
      <c r="D13" s="2">
        <v>7</v>
      </c>
      <c r="F13" s="2">
        <v>160</v>
      </c>
    </row>
    <row r="14" spans="3:6" ht="15">
      <c r="C14" s="2">
        <v>6</v>
      </c>
      <c r="D14" s="2">
        <v>8</v>
      </c>
      <c r="F14" s="2">
        <v>192</v>
      </c>
    </row>
    <row r="15" spans="3:6" ht="15">
      <c r="C15" s="2">
        <v>8</v>
      </c>
      <c r="D15" s="2">
        <v>9</v>
      </c>
      <c r="F15" s="2">
        <v>224</v>
      </c>
    </row>
    <row r="16" spans="3:6" ht="15">
      <c r="C16" s="2">
        <v>10</v>
      </c>
      <c r="D16" s="2">
        <v>10</v>
      </c>
      <c r="F16" s="2">
        <v>256</v>
      </c>
    </row>
    <row r="17" spans="3:6" ht="15">
      <c r="C17" s="2">
        <v>12</v>
      </c>
      <c r="D17" s="2">
        <v>11</v>
      </c>
      <c r="F17" s="2">
        <v>320</v>
      </c>
    </row>
    <row r="18" spans="3:6" ht="15">
      <c r="C18" s="2">
        <v>16</v>
      </c>
      <c r="D18" s="2">
        <v>12</v>
      </c>
      <c r="F18" s="2">
        <v>384</v>
      </c>
    </row>
    <row r="19" spans="3:6" ht="15">
      <c r="C19" s="2">
        <v>20</v>
      </c>
      <c r="D19" s="2">
        <v>13</v>
      </c>
      <c r="F19" s="2">
        <v>448</v>
      </c>
    </row>
    <row r="20" spans="3:6" ht="15">
      <c r="C20" s="2">
        <v>30</v>
      </c>
      <c r="D20" s="2">
        <v>14</v>
      </c>
      <c r="F20" s="2">
        <v>512</v>
      </c>
    </row>
    <row r="21" spans="4:6" ht="15">
      <c r="D21" s="2">
        <v>15</v>
      </c>
      <c r="F21" s="2">
        <v>640</v>
      </c>
    </row>
    <row r="22" spans="4:6" ht="15">
      <c r="D22" s="2">
        <v>16</v>
      </c>
      <c r="F22" s="2">
        <v>768</v>
      </c>
    </row>
    <row r="23" ht="15">
      <c r="F23" s="2">
        <v>896</v>
      </c>
    </row>
    <row r="24" ht="15">
      <c r="F24" s="2">
        <v>1024</v>
      </c>
    </row>
    <row r="25" ht="15">
      <c r="F25" s="2">
        <v>1280</v>
      </c>
    </row>
    <row r="26" ht="15">
      <c r="F26" s="2">
        <v>1536</v>
      </c>
    </row>
    <row r="27" ht="15">
      <c r="F27" s="2">
        <v>1792</v>
      </c>
    </row>
    <row r="28" ht="15">
      <c r="F28" s="2">
        <v>2048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Needel</dc:creator>
  <cp:keywords/>
  <dc:description/>
  <cp:lastModifiedBy>rafi</cp:lastModifiedBy>
  <cp:lastPrinted>2007-10-08T13:05:01Z</cp:lastPrinted>
  <dcterms:created xsi:type="dcterms:W3CDTF">2007-06-28T20:40:46Z</dcterms:created>
  <dcterms:modified xsi:type="dcterms:W3CDTF">2009-12-06T14:03:33Z</dcterms:modified>
  <cp:category/>
  <cp:version/>
  <cp:contentType/>
  <cp:contentStatus/>
</cp:coreProperties>
</file>